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KudelkaP\Desktop\Předslav-odkanalizování a ČOV\ZL\ZL\Kanalizace\ZL č.1-Kanalizace\"/>
    </mc:Choice>
  </mc:AlternateContent>
  <xr:revisionPtr revIDLastSave="0" documentId="13_ncr:1_{D237C5C1-C56B-443D-ABF4-7E262D27A938}" xr6:coauthVersionLast="47" xr6:coauthVersionMax="47" xr10:uidLastSave="{00000000-0000-0000-0000-000000000000}"/>
  <bookViews>
    <workbookView xWindow="-108" yWindow="-108" windowWidth="23256" windowHeight="12576" tabRatio="738" xr2:uid="{00000000-000D-0000-FFFF-FFFF00000000}"/>
  </bookViews>
  <sheets>
    <sheet name="Provizorní zapravení SÚSPK kom.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22" l="1"/>
  <c r="F25" i="22"/>
  <c r="F21" i="22"/>
  <c r="F20" i="22"/>
  <c r="F22" i="22" s="1"/>
  <c r="F23" i="22" s="1"/>
  <c r="F19" i="22" s="1"/>
  <c r="H19" i="22" s="1"/>
  <c r="F17" i="22"/>
  <c r="F16" i="22"/>
  <c r="F15" i="22"/>
  <c r="F18" i="22" s="1"/>
  <c r="F14" i="22" s="1"/>
  <c r="H14" i="22" s="1"/>
  <c r="F12" i="22"/>
  <c r="F11" i="22"/>
  <c r="H9" i="22"/>
  <c r="F8" i="22"/>
  <c r="H8" i="22" s="1"/>
  <c r="H7" i="22"/>
  <c r="H6" i="22"/>
  <c r="F27" i="22" l="1"/>
  <c r="F24" i="22" s="1"/>
  <c r="H24" i="22" s="1"/>
  <c r="F13" i="22"/>
  <c r="F10" i="22" s="1"/>
  <c r="H10" i="22" s="1"/>
  <c r="H29" i="22"/>
</calcChain>
</file>

<file path=xl/sharedStrings.xml><?xml version="1.0" encoding="utf-8"?>
<sst xmlns="http://schemas.openxmlformats.org/spreadsheetml/2006/main" count="68" uniqueCount="40">
  <si>
    <t>Cena celkem [CZK]</t>
  </si>
  <si>
    <t>PČ</t>
  </si>
  <si>
    <t>Typ</t>
  </si>
  <si>
    <t>Kód</t>
  </si>
  <si>
    <t>Popis</t>
  </si>
  <si>
    <t>MJ</t>
  </si>
  <si>
    <t>Množství</t>
  </si>
  <si>
    <t>J.cena [CZK]</t>
  </si>
  <si>
    <t>K</t>
  </si>
  <si>
    <t>t</t>
  </si>
  <si>
    <t>SoD</t>
  </si>
  <si>
    <t>celkem bez DPH</t>
  </si>
  <si>
    <t>Cenová soustava</t>
  </si>
  <si>
    <t>cena dle SoD</t>
  </si>
  <si>
    <t>cena dle ÚRS2021</t>
  </si>
  <si>
    <t>ÚRS  2021/II</t>
  </si>
  <si>
    <t>997221551</t>
  </si>
  <si>
    <t>Vodorovná doprava suti bez naložení, ale se složením a s hrubým urovnáním ze sypkých materiálů, na vzdálenost do 1 km</t>
  </si>
  <si>
    <t>997221559</t>
  </si>
  <si>
    <t>Vodorovná doprava suti bez naložení, ale se složením a s hrubým urovnáním Příplatek k ceně za každý další i započatý 1 km přes 1 km</t>
  </si>
  <si>
    <t>m2</t>
  </si>
  <si>
    <t>113154122</t>
  </si>
  <si>
    <t>Frézování živičného podkladu nebo krytu s naložením na dopravní prostředek plochy do 500 m2 bez překážek v trase pruhu šířky přes 0,5 m do 1 m, tloušťky vrstvy 40 mm</t>
  </si>
  <si>
    <t>577134111</t>
  </si>
  <si>
    <t>Asfaltový beton vrstva obrusná ACO 11 (ABS) s rozprostřením a se zhutněním z nemodifikovaného asfaltu v pruhu šířky do 3 m tř. I, po zhutnění tl. 40 mm</t>
  </si>
  <si>
    <t>997221845R</t>
  </si>
  <si>
    <t xml:space="preserve">Poplatek za ekologickou likvidaci odpadu z asfaltových povrchů </t>
  </si>
  <si>
    <t>181951112</t>
  </si>
  <si>
    <t>úprava pláně vyrovnáním výškových rozdílů strojně v hornině tř. tež. I, sk. 1 až 3 se zhutněním</t>
  </si>
  <si>
    <t>113107221</t>
  </si>
  <si>
    <t>odstranění podkladů při překopech inženýrských sítí plochy jednotlivě přes 200 m2 s přemístěním hmot na skládku ve vzdálenosti do 20 m nebo s naložením na dopravní prostředek z kameniva hrubého drceného o tl. vrstvy do 100 mm</t>
  </si>
  <si>
    <t>997221611</t>
  </si>
  <si>
    <t>nakládání na dopravní prostředky pro vodorovnou dopravu suti</t>
  </si>
  <si>
    <t>odříznutý asfalt z okrajů: 1160*0,1*0,04*2,5</t>
  </si>
  <si>
    <t>součet</t>
  </si>
  <si>
    <t>vyfrézovaný  asfalt z rýh: 1485*0,04*2,5</t>
  </si>
  <si>
    <t>koeficient vzdálenosti: 25*160,10</t>
  </si>
  <si>
    <t>odstraněný šterk z rýhy: 1485*0,04*1,8</t>
  </si>
  <si>
    <t>"Předslav - odkanalizování a čištění odpadních vod"</t>
  </si>
  <si>
    <t>ZL č. 1-Kanalizace - příloha č.1_ provizorní zapravení SÚSPK komunikací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</si>
</sst>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 CE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 CE"/>
      <family val="2"/>
    </font>
    <font>
      <sz val="8"/>
      <color theme="4" tint="-0.249977111117893"/>
      <name val="Arial CE"/>
      <family val="2"/>
      <charset val="238"/>
    </font>
    <font>
      <b/>
      <sz val="8"/>
      <color theme="4" tint="-0.249977111117893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rgb="FF969696"/>
      </left>
      <right style="medium">
        <color indexed="64"/>
      </right>
      <top/>
      <bottom style="hair">
        <color rgb="FF969696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7" fillId="0" borderId="0"/>
  </cellStyleXfs>
  <cellXfs count="45">
    <xf numFmtId="0" fontId="0" fillId="0" borderId="0" xfId="0"/>
    <xf numFmtId="4" fontId="2" fillId="2" borderId="1" xfId="0" applyNumberFormat="1" applyFont="1" applyFill="1" applyBorder="1" applyAlignment="1" applyProtection="1">
      <alignment vertical="center"/>
      <protection locked="0"/>
    </xf>
    <xf numFmtId="4" fontId="2" fillId="4" borderId="1" xfId="0" applyNumberFormat="1" applyFont="1" applyFill="1" applyBorder="1" applyAlignment="1" applyProtection="1">
      <alignment vertical="center"/>
      <protection locked="0"/>
    </xf>
    <xf numFmtId="2" fontId="0" fillId="0" borderId="0" xfId="0" applyNumberFormat="1"/>
    <xf numFmtId="4" fontId="1" fillId="2" borderId="2" xfId="0" applyNumberFormat="1" applyFont="1" applyFill="1" applyBorder="1" applyAlignment="1" applyProtection="1">
      <alignment vertical="center"/>
      <protection locked="0"/>
    </xf>
    <xf numFmtId="0" fontId="0" fillId="4" borderId="2" xfId="0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0" fontId="0" fillId="0" borderId="7" xfId="0" applyBorder="1"/>
    <xf numFmtId="0" fontId="0" fillId="0" borderId="9" xfId="0" applyBorder="1"/>
    <xf numFmtId="0" fontId="6" fillId="0" borderId="0" xfId="0" applyFont="1"/>
    <xf numFmtId="0" fontId="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vertical="center"/>
    </xf>
    <xf numFmtId="4" fontId="1" fillId="0" borderId="0" xfId="0" applyNumberFormat="1" applyFont="1" applyAlignment="1" applyProtection="1">
      <alignment vertical="center"/>
      <protection locked="0"/>
    </xf>
    <xf numFmtId="4" fontId="1" fillId="0" borderId="0" xfId="3" applyNumberFormat="1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vertical="center"/>
    </xf>
    <xf numFmtId="4" fontId="2" fillId="0" borderId="8" xfId="0" applyNumberFormat="1" applyFont="1" applyBorder="1" applyAlignment="1" applyProtection="1">
      <alignment vertical="center"/>
      <protection locked="0"/>
    </xf>
    <xf numFmtId="0" fontId="3" fillId="0" borderId="0" xfId="3" applyFont="1" applyAlignment="1" applyProtection="1">
      <alignment horizontal="left" vertical="center" wrapText="1"/>
      <protection locked="0"/>
    </xf>
    <xf numFmtId="4" fontId="3" fillId="0" borderId="0" xfId="3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/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</cellXfs>
  <cellStyles count="4">
    <cellStyle name="Normální" xfId="0" builtinId="0"/>
    <cellStyle name="Normální 2" xfId="1" xr:uid="{00000000-0005-0000-0000-000001000000}"/>
    <cellStyle name="Normální 2 2" xfId="3" xr:uid="{A4378950-2AA3-42ED-81CF-D5269161277B}"/>
    <cellStyle name="Normální 3" xfId="2" xr:uid="{E491D056-E88F-441F-9412-E441102A6AB7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AF24C-2FF5-436B-A4D5-484E0F00494A}">
  <dimension ref="A2:L31"/>
  <sheetViews>
    <sheetView tabSelected="1" workbookViewId="0">
      <selection activeCell="A4" sqref="A4"/>
    </sheetView>
  </sheetViews>
  <sheetFormatPr defaultRowHeight="14.4" x14ac:dyDescent="0.3"/>
  <cols>
    <col min="3" max="3" width="13.109375" customWidth="1"/>
    <col min="4" max="4" width="54.44140625" customWidth="1"/>
    <col min="7" max="7" width="15" customWidth="1"/>
    <col min="8" max="8" width="17.6640625" customWidth="1"/>
    <col min="9" max="9" width="11.77734375" customWidth="1"/>
  </cols>
  <sheetData>
    <row r="2" spans="1:12" ht="18" x14ac:dyDescent="0.35">
      <c r="A2" s="44" t="s">
        <v>38</v>
      </c>
      <c r="B2" s="44"/>
      <c r="C2" s="44"/>
      <c r="D2" s="44"/>
    </row>
    <row r="3" spans="1:12" ht="18" x14ac:dyDescent="0.35">
      <c r="A3" s="44" t="s">
        <v>39</v>
      </c>
      <c r="B3" s="44"/>
      <c r="C3" s="44"/>
      <c r="D3" s="44"/>
    </row>
    <row r="4" spans="1:12" ht="16.2" thickBot="1" x14ac:dyDescent="0.35">
      <c r="A4" s="18"/>
    </row>
    <row r="5" spans="1:12" ht="25.8" customHeight="1" thickBot="1" x14ac:dyDescent="0.35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8" t="s">
        <v>7</v>
      </c>
      <c r="H5" s="7" t="s">
        <v>0</v>
      </c>
      <c r="I5" s="9" t="s">
        <v>12</v>
      </c>
    </row>
    <row r="6" spans="1:12" ht="34.200000000000003" x14ac:dyDescent="0.3">
      <c r="A6" s="10">
        <v>40</v>
      </c>
      <c r="B6" s="11" t="s">
        <v>8</v>
      </c>
      <c r="C6" s="12" t="s">
        <v>23</v>
      </c>
      <c r="D6" s="13" t="s">
        <v>24</v>
      </c>
      <c r="E6" s="14" t="s">
        <v>20</v>
      </c>
      <c r="F6" s="15">
        <v>1485</v>
      </c>
      <c r="G6" s="1">
        <v>317.60000000000002</v>
      </c>
      <c r="H6" s="15">
        <f>G6*F6</f>
        <v>471636.00000000006</v>
      </c>
      <c r="I6" s="20" t="s">
        <v>10</v>
      </c>
    </row>
    <row r="7" spans="1:12" ht="22.8" x14ac:dyDescent="0.3">
      <c r="A7" s="10"/>
      <c r="B7" s="11" t="s">
        <v>8</v>
      </c>
      <c r="C7" s="12" t="s">
        <v>27</v>
      </c>
      <c r="D7" s="13" t="s">
        <v>28</v>
      </c>
      <c r="E7" s="14" t="s">
        <v>20</v>
      </c>
      <c r="F7" s="15">
        <v>1485</v>
      </c>
      <c r="G7" s="2">
        <v>23.41</v>
      </c>
      <c r="H7" s="15">
        <f>G7*F7</f>
        <v>34763.85</v>
      </c>
      <c r="I7" s="20" t="s">
        <v>15</v>
      </c>
      <c r="J7" s="3"/>
      <c r="L7" s="3"/>
    </row>
    <row r="8" spans="1:12" ht="45.6" x14ac:dyDescent="0.3">
      <c r="A8" s="10"/>
      <c r="B8" s="11" t="s">
        <v>8</v>
      </c>
      <c r="C8" s="12" t="s">
        <v>29</v>
      </c>
      <c r="D8" s="41" t="s">
        <v>30</v>
      </c>
      <c r="E8" s="42" t="s">
        <v>20</v>
      </c>
      <c r="F8" s="43">
        <f>F6</f>
        <v>1485</v>
      </c>
      <c r="G8" s="2">
        <v>26.69</v>
      </c>
      <c r="H8" s="15">
        <f>G8*F8</f>
        <v>39634.65</v>
      </c>
      <c r="I8" s="20" t="s">
        <v>15</v>
      </c>
      <c r="J8" s="3"/>
      <c r="L8" s="3"/>
    </row>
    <row r="9" spans="1:12" ht="34.200000000000003" x14ac:dyDescent="0.3">
      <c r="A9" s="10">
        <v>5</v>
      </c>
      <c r="B9" s="11" t="s">
        <v>8</v>
      </c>
      <c r="C9" s="12" t="s">
        <v>21</v>
      </c>
      <c r="D9" s="41" t="s">
        <v>22</v>
      </c>
      <c r="E9" s="42" t="s">
        <v>20</v>
      </c>
      <c r="F9" s="43">
        <v>1485</v>
      </c>
      <c r="G9" s="1">
        <v>91.2</v>
      </c>
      <c r="H9" s="15">
        <f>ROUND(G9*F9,2)</f>
        <v>135432</v>
      </c>
      <c r="I9" s="20" t="s">
        <v>10</v>
      </c>
      <c r="J9" s="3"/>
      <c r="L9" s="3"/>
    </row>
    <row r="10" spans="1:12" x14ac:dyDescent="0.3">
      <c r="A10" s="10"/>
      <c r="B10" s="11" t="s">
        <v>8</v>
      </c>
      <c r="C10" s="12" t="s">
        <v>31</v>
      </c>
      <c r="D10" s="41" t="s">
        <v>32</v>
      </c>
      <c r="E10" s="42" t="s">
        <v>9</v>
      </c>
      <c r="F10" s="43">
        <f>F13</f>
        <v>118.52</v>
      </c>
      <c r="G10" s="2">
        <v>176.29</v>
      </c>
      <c r="H10" s="15">
        <f t="shared" ref="H10" si="0">G10*F10</f>
        <v>20893.890799999997</v>
      </c>
      <c r="I10" s="20" t="s">
        <v>15</v>
      </c>
      <c r="J10" s="3"/>
      <c r="L10" s="3"/>
    </row>
    <row r="11" spans="1:12" x14ac:dyDescent="0.3">
      <c r="A11" s="19"/>
      <c r="B11" s="21"/>
      <c r="C11" s="22"/>
      <c r="D11" s="23" t="s">
        <v>37</v>
      </c>
      <c r="E11" s="24"/>
      <c r="F11" s="25">
        <f>1485*0.04*1.8</f>
        <v>106.92</v>
      </c>
      <c r="G11" s="26"/>
      <c r="H11" s="24"/>
      <c r="I11" s="16"/>
    </row>
    <row r="12" spans="1:12" x14ac:dyDescent="0.3">
      <c r="A12" s="19"/>
      <c r="B12" s="21"/>
      <c r="C12" s="22"/>
      <c r="D12" s="23" t="s">
        <v>33</v>
      </c>
      <c r="E12" s="24"/>
      <c r="F12" s="25">
        <f>1160*0.1*0.04*2.5</f>
        <v>11.6</v>
      </c>
      <c r="G12" s="26"/>
      <c r="H12" s="27"/>
      <c r="I12" s="16"/>
    </row>
    <row r="13" spans="1:12" x14ac:dyDescent="0.3">
      <c r="A13" s="19"/>
      <c r="B13" s="21"/>
      <c r="C13" s="22"/>
      <c r="D13" s="28" t="s">
        <v>34</v>
      </c>
      <c r="E13" s="29"/>
      <c r="F13" s="30">
        <f>F11+F12</f>
        <v>118.52</v>
      </c>
      <c r="G13" s="26"/>
      <c r="H13" s="29"/>
      <c r="I13" s="16"/>
    </row>
    <row r="14" spans="1:12" ht="22.8" x14ac:dyDescent="0.3">
      <c r="A14" s="10">
        <v>95</v>
      </c>
      <c r="B14" s="11" t="s">
        <v>8</v>
      </c>
      <c r="C14" s="12" t="s">
        <v>16</v>
      </c>
      <c r="D14" s="41" t="s">
        <v>17</v>
      </c>
      <c r="E14" s="42" t="s">
        <v>9</v>
      </c>
      <c r="F14" s="43">
        <f>F18</f>
        <v>267.02</v>
      </c>
      <c r="G14" s="1">
        <v>91.1</v>
      </c>
      <c r="H14" s="15">
        <f t="shared" ref="H14" si="1">G14*F14</f>
        <v>24325.521999999997</v>
      </c>
      <c r="I14" s="20" t="s">
        <v>10</v>
      </c>
    </row>
    <row r="15" spans="1:12" x14ac:dyDescent="0.3">
      <c r="A15" s="19"/>
      <c r="B15" s="21"/>
      <c r="C15" s="22"/>
      <c r="D15" s="23" t="s">
        <v>37</v>
      </c>
      <c r="E15" s="24"/>
      <c r="F15" s="25">
        <f>1485*0.04*1.8</f>
        <v>106.92</v>
      </c>
      <c r="G15" s="26"/>
      <c r="H15" s="24"/>
      <c r="I15" s="16"/>
    </row>
    <row r="16" spans="1:12" x14ac:dyDescent="0.3">
      <c r="A16" s="19"/>
      <c r="B16" s="21"/>
      <c r="C16" s="22"/>
      <c r="D16" s="23" t="s">
        <v>33</v>
      </c>
      <c r="E16" s="24"/>
      <c r="F16" s="25">
        <f>1160*0.1*0.04*2.5</f>
        <v>11.6</v>
      </c>
      <c r="G16" s="26"/>
      <c r="H16" s="27"/>
      <c r="I16" s="16"/>
    </row>
    <row r="17" spans="1:9" x14ac:dyDescent="0.3">
      <c r="A17" s="19"/>
      <c r="B17" s="21"/>
      <c r="C17" s="22"/>
      <c r="D17" s="23" t="s">
        <v>35</v>
      </c>
      <c r="E17" s="24"/>
      <c r="F17" s="25">
        <f>1485*0.04*2.5</f>
        <v>148.5</v>
      </c>
      <c r="G17" s="26"/>
      <c r="H17" s="27"/>
      <c r="I17" s="16"/>
    </row>
    <row r="18" spans="1:9" x14ac:dyDescent="0.3">
      <c r="A18" s="19"/>
      <c r="B18" s="21"/>
      <c r="C18" s="22"/>
      <c r="D18" s="28" t="s">
        <v>34</v>
      </c>
      <c r="E18" s="29"/>
      <c r="F18" s="30">
        <f>F15+F16+F17</f>
        <v>267.02</v>
      </c>
      <c r="G18" s="26"/>
      <c r="H18" s="29"/>
      <c r="I18" s="16"/>
    </row>
    <row r="19" spans="1:9" ht="22.8" x14ac:dyDescent="0.3">
      <c r="A19" s="10">
        <v>96</v>
      </c>
      <c r="B19" s="11" t="s">
        <v>8</v>
      </c>
      <c r="C19" s="12" t="s">
        <v>18</v>
      </c>
      <c r="D19" s="13" t="s">
        <v>19</v>
      </c>
      <c r="E19" s="14" t="s">
        <v>9</v>
      </c>
      <c r="F19" s="43">
        <f>F23</f>
        <v>4002.5</v>
      </c>
      <c r="G19" s="1">
        <v>7.1</v>
      </c>
      <c r="H19" s="15">
        <f>ROUND(G19*F19,2)</f>
        <v>28417.75</v>
      </c>
      <c r="I19" s="20" t="s">
        <v>10</v>
      </c>
    </row>
    <row r="20" spans="1:9" x14ac:dyDescent="0.3">
      <c r="A20" s="19"/>
      <c r="B20" s="21"/>
      <c r="C20" s="22"/>
      <c r="D20" s="23" t="s">
        <v>33</v>
      </c>
      <c r="E20" s="24"/>
      <c r="F20" s="25">
        <f>1160*0.1*0.04*2.5</f>
        <v>11.6</v>
      </c>
      <c r="G20" s="26"/>
      <c r="H20" s="24"/>
      <c r="I20" s="16"/>
    </row>
    <row r="21" spans="1:9" x14ac:dyDescent="0.3">
      <c r="A21" s="19"/>
      <c r="B21" s="21"/>
      <c r="C21" s="22"/>
      <c r="D21" s="23" t="s">
        <v>35</v>
      </c>
      <c r="E21" s="24"/>
      <c r="F21" s="25">
        <f>1485*0.04*2.5</f>
        <v>148.5</v>
      </c>
      <c r="G21" s="26"/>
      <c r="H21" s="27"/>
      <c r="I21" s="16"/>
    </row>
    <row r="22" spans="1:9" x14ac:dyDescent="0.3">
      <c r="A22" s="19"/>
      <c r="B22" s="21"/>
      <c r="C22" s="22"/>
      <c r="D22" s="28" t="s">
        <v>34</v>
      </c>
      <c r="E22" s="29"/>
      <c r="F22" s="30">
        <f>F20+F21</f>
        <v>160.1</v>
      </c>
      <c r="G22" s="26"/>
      <c r="H22" s="27"/>
      <c r="I22" s="16"/>
    </row>
    <row r="23" spans="1:9" x14ac:dyDescent="0.3">
      <c r="A23" s="19"/>
      <c r="B23" s="21"/>
      <c r="C23" s="22"/>
      <c r="D23" s="23" t="s">
        <v>36</v>
      </c>
      <c r="E23" s="24"/>
      <c r="F23" s="25">
        <f>F22*25</f>
        <v>4002.5</v>
      </c>
      <c r="G23" s="26"/>
      <c r="H23" s="29"/>
      <c r="I23" s="16"/>
    </row>
    <row r="24" spans="1:9" x14ac:dyDescent="0.3">
      <c r="A24" s="10">
        <v>97</v>
      </c>
      <c r="B24" s="11" t="s">
        <v>8</v>
      </c>
      <c r="C24" s="12" t="s">
        <v>25</v>
      </c>
      <c r="D24" s="13" t="s">
        <v>26</v>
      </c>
      <c r="E24" s="14" t="s">
        <v>9</v>
      </c>
      <c r="F24" s="43">
        <f>F27</f>
        <v>160.1</v>
      </c>
      <c r="G24" s="1">
        <v>139</v>
      </c>
      <c r="H24" s="15">
        <f>ROUND(G24*F24,2)</f>
        <v>22253.9</v>
      </c>
      <c r="I24" s="20" t="s">
        <v>10</v>
      </c>
    </row>
    <row r="25" spans="1:9" x14ac:dyDescent="0.3">
      <c r="A25" s="19"/>
      <c r="B25" s="21"/>
      <c r="C25" s="22"/>
      <c r="D25" s="23" t="s">
        <v>33</v>
      </c>
      <c r="E25" s="24"/>
      <c r="F25" s="25">
        <f>1160*0.1*0.04*2.5</f>
        <v>11.6</v>
      </c>
      <c r="G25" s="26"/>
      <c r="H25" s="24"/>
      <c r="I25" s="16"/>
    </row>
    <row r="26" spans="1:9" x14ac:dyDescent="0.3">
      <c r="A26" s="19"/>
      <c r="B26" s="21"/>
      <c r="C26" s="22"/>
      <c r="D26" s="23" t="s">
        <v>35</v>
      </c>
      <c r="E26" s="24"/>
      <c r="F26" s="25">
        <f>1485*0.04*2.5</f>
        <v>148.5</v>
      </c>
      <c r="G26" s="26"/>
      <c r="H26" s="27"/>
      <c r="I26" s="16"/>
    </row>
    <row r="27" spans="1:9" x14ac:dyDescent="0.3">
      <c r="A27" s="19"/>
      <c r="B27" s="21"/>
      <c r="C27" s="22"/>
      <c r="D27" s="28" t="s">
        <v>34</v>
      </c>
      <c r="E27" s="29"/>
      <c r="F27" s="30">
        <f>F25+F26</f>
        <v>160.1</v>
      </c>
      <c r="G27" s="26"/>
      <c r="H27" s="27"/>
      <c r="I27" s="16"/>
    </row>
    <row r="28" spans="1:9" ht="15" thickBot="1" x14ac:dyDescent="0.35">
      <c r="A28" s="31"/>
      <c r="B28" s="32"/>
      <c r="C28" s="33"/>
      <c r="D28" s="34"/>
      <c r="E28" s="35"/>
      <c r="F28" s="36"/>
      <c r="G28" s="37"/>
      <c r="H28" s="36"/>
      <c r="I28" s="17"/>
    </row>
    <row r="29" spans="1:9" x14ac:dyDescent="0.3">
      <c r="D29" s="38" t="s">
        <v>11</v>
      </c>
      <c r="H29" s="39">
        <f>SUM(H6:H28)</f>
        <v>777357.56280000007</v>
      </c>
    </row>
    <row r="30" spans="1:9" ht="15.6" x14ac:dyDescent="0.3">
      <c r="B30" s="4"/>
      <c r="C30" t="s">
        <v>13</v>
      </c>
      <c r="D30" s="38"/>
      <c r="H30" s="40"/>
    </row>
    <row r="31" spans="1:9" x14ac:dyDescent="0.3">
      <c r="B31" s="5"/>
      <c r="C31" t="s">
        <v>14</v>
      </c>
    </row>
  </sheetData>
  <mergeCells count="2">
    <mergeCell ref="A2:D2"/>
    <mergeCell ref="A3:D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Provizorní zapravení SÚSPK kom.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Süss Martin</dc:creator>
  <cp:lastModifiedBy>Kudělka Petr</cp:lastModifiedBy>
  <cp:lastPrinted>2021-09-22T13:19:51Z</cp:lastPrinted>
  <dcterms:created xsi:type="dcterms:W3CDTF">2021-06-25T07:50:55Z</dcterms:created>
  <dcterms:modified xsi:type="dcterms:W3CDTF">2022-05-16T15:29:28Z</dcterms:modified>
</cp:coreProperties>
</file>